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US Domestic Trend" sheetId="2" state="visible" r:id="rId4"/>
    <sheet name="Margin Scenario"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<sst xmlns="http://schemas.openxmlformats.org/spreadsheetml/2006/main" count="68" uniqueCount="54">
  <si>
    <t xml:space="preserve">DEALDESK</t>
  </si>
  <si>
    <t xml:space="preserve">UPS</t>
  </si>
  <si>
    <t xml:space="preserve">UPS Operational Diagnosis  |  Supporting Model</t>
  </si>
  <si>
    <t xml:space="preserve">Purpose</t>
  </si>
  <si>
    <t xml:space="preserve">A simple, transparent model behind the UPS volume for margin memo. It shows the five quarter US Domestic trend (volume down, price up, margin at a trough) and a three scenario view of whether margin recovers in 2026 as management guided.</t>
  </si>
  <si>
    <t xml:space="preserve">How to read it</t>
  </si>
  <si>
    <t xml:space="preserve">Blue cells are inputs and assumptions you can change. Black cells are formulas that recalculate off them. The scenario levers on the Margin Scenario tab are the quarterly margins for Bear, Base, and Bull.</t>
  </si>
  <si>
    <t xml:space="preserve">Tabs</t>
  </si>
  <si>
    <t xml:space="preserve">1.  US Domestic Trend  -  five quarters of revenue, margin, revenue per piece, and volume, with a chart.</t>
  </si>
  <si>
    <t xml:space="preserve">2.  Margin Scenario  -  FY2026 US Domestic margin built three ways against UPS guidance, with a chart.</t>
  </si>
  <si>
    <t xml:space="preserve">Key figures at a glance</t>
  </si>
  <si>
    <t xml:space="preserve">Q1 2026 US Domestic adjusted margin: 4.0 percent (trough).   Q2 2026 guidance: 7.5 to 8.5 percent.   Q4 2026 target: 12 percent.</t>
  </si>
  <si>
    <t xml:space="preserve">Sources and caveats</t>
  </si>
  <si>
    <t xml:space="preserve">UPS Q1 2026 and Q4 2025 earnings releases and SEC filings (10-Q, 10-K) via SEC EDGAR, and UPS earnings call remarks. Margins shown are adjusted (non-GAAP) unless noted. Latest verified quarter is Q1 2026; Q2 2026 results were pending at time of writing. Scenario revenue and margin inputs are illustrative assumptions, not UPS guidance except where labeled. The UPS mark denotes the subject company; it is a stylized reference, not the official trademark.</t>
  </si>
  <si>
    <t xml:space="preserve">US Domestic Segment: Five Quarter Trend</t>
  </si>
  <si>
    <t xml:space="preserve">The deliberate trade shows up as volume falling and revenue per piece rising; margin has not yet followed.</t>
  </si>
  <si>
    <t xml:space="preserve">Quarter</t>
  </si>
  <si>
    <t xml:space="preserve">Revenue ($M)</t>
  </si>
  <si>
    <t xml:space="preserve">Adj Op Profit ($M)</t>
  </si>
  <si>
    <t xml:space="preserve">Adj Op Margin</t>
  </si>
  <si>
    <t xml:space="preserve">Rev/Piece YoY</t>
  </si>
  <si>
    <t xml:space="preserve">Volume (ADV) YoY</t>
  </si>
  <si>
    <t xml:space="preserve">Q1 2025</t>
  </si>
  <si>
    <t xml:space="preserve">n/a</t>
  </si>
  <si>
    <t xml:space="preserve">Q2 2025</t>
  </si>
  <si>
    <t xml:space="preserve">Q3 2025</t>
  </si>
  <si>
    <t xml:space="preserve">Q4 2025</t>
  </si>
  <si>
    <t xml:space="preserve">Q1 2026</t>
  </si>
  <si>
    <t xml:space="preserve">Adj margin = Adj Op Profit / Revenue. Rev/Piece and Volume are year over year percent change (UPS reported). Q1 2025 volume YoY not disclosed here.</t>
  </si>
  <si>
    <t xml:space="preserve">FY2026 US Domestic Margin: Three Scenarios</t>
  </si>
  <si>
    <t xml:space="preserve">Does margin recover from the Q1 2026 trough to management guidance? Blue cells are the scenario levers.</t>
  </si>
  <si>
    <t xml:space="preserve">US Domestic</t>
  </si>
  <si>
    <t xml:space="preserve">Q1 2026 (actual)</t>
  </si>
  <si>
    <t xml:space="preserve">Q2 2026</t>
  </si>
  <si>
    <t xml:space="preserve">Q3 2026</t>
  </si>
  <si>
    <t xml:space="preserve">Q4 2026</t>
  </si>
  <si>
    <t xml:space="preserve">FY2026</t>
  </si>
  <si>
    <t xml:space="preserve">Bear scenario</t>
  </si>
  <si>
    <t xml:space="preserve">  Adj Op Margin</t>
  </si>
  <si>
    <t xml:space="preserve">  Adj Op Profit ($M)</t>
  </si>
  <si>
    <t xml:space="preserve">Base scenario</t>
  </si>
  <si>
    <t xml:space="preserve">Bull scenario</t>
  </si>
  <si>
    <t xml:space="preserve">Reference points</t>
  </si>
  <si>
    <t xml:space="preserve">FY2025 US Domestic adj margin (actual)</t>
  </si>
  <si>
    <t xml:space="preserve">7.7%</t>
  </si>
  <si>
    <t xml:space="preserve">Q2 2026 US Domestic guidance</t>
  </si>
  <si>
    <t xml:space="preserve">7.5% to 8.5%</t>
  </si>
  <si>
    <t xml:space="preserve">Q4 2026 US Domestic target</t>
  </si>
  <si>
    <t xml:space="preserve">12.0%</t>
  </si>
  <si>
    <t xml:space="preserve">FY2026 outcome</t>
  </si>
  <si>
    <t xml:space="preserve">Blended Margin</t>
  </si>
  <si>
    <t xml:space="preserve">Bear</t>
  </si>
  <si>
    <t xml:space="preserve">Base</t>
  </si>
  <si>
    <t xml:space="preserve">Bull</t>
  </si>
</sst>
</file>

<file path=xl/styles.xml><?xml version="1.0" encoding="utf-8"?>
<styleSheet xmlns="http://schemas.openxmlformats.org/spreadsheetml/2006/main">
  <numFmts count="4">
    <numFmt numFmtId="164" formatCode="General"/>
    <numFmt numFmtId="165" formatCode="\$#,##0"/>
    <numFmt numFmtId="166" formatCode="0.0%"/>
    <numFmt numFmtId="167" formatCode="0%"/>
  </numFmts>
  <fonts count="25">
    <font>
      <sz val="11"/>
      <color theme="1"/>
      <name val="Calibri"/>
      <family val="2"/>
      <charset val="1"/>
    </font>
    <font>
      <sz val="10"/>
      <name val="Arial"/>
      <family val="0"/>
    </font>
    <font>
      <sz val="10"/>
      <name val="Arial"/>
      <family val="0"/>
    </font>
    <font>
      <sz val="10"/>
      <name val="Arial"/>
      <family val="0"/>
    </font>
    <font>
      <b val="true"/>
      <sz val="12"/>
      <color rgb="FF9A6A12"/>
      <name val="Arial"/>
      <family val="0"/>
      <charset val="1"/>
    </font>
    <font>
      <b val="true"/>
      <sz val="12"/>
      <color rgb="FFFFB500"/>
      <name val="Arial"/>
      <family val="0"/>
      <charset val="1"/>
    </font>
    <font>
      <b val="true"/>
      <sz val="16"/>
      <color rgb="FF17171C"/>
      <name val="Arial"/>
      <family val="0"/>
      <charset val="1"/>
    </font>
    <font>
      <b val="true"/>
      <sz val="12"/>
      <color rgb="FF351C15"/>
      <name val="Arial"/>
      <family val="0"/>
      <charset val="1"/>
    </font>
    <font>
      <sz val="10"/>
      <color rgb="FF212121"/>
      <name val="Arial"/>
      <family val="0"/>
      <charset val="1"/>
    </font>
    <font>
      <i val="true"/>
      <sz val="9"/>
      <color rgb="FF75758A"/>
      <name val="Arial"/>
      <family val="0"/>
      <charset val="1"/>
    </font>
    <font>
      <b val="true"/>
      <sz val="11"/>
      <color rgb="FF9A6A12"/>
      <name val="Arial"/>
      <family val="0"/>
      <charset val="1"/>
    </font>
    <font>
      <b val="true"/>
      <sz val="11"/>
      <color rgb="FFFFB500"/>
      <name val="Arial"/>
      <family val="0"/>
      <charset val="1"/>
    </font>
    <font>
      <b val="true"/>
      <sz val="14"/>
      <color rgb="FF17171C"/>
      <name val="Arial"/>
      <family val="0"/>
      <charset val="1"/>
    </font>
    <font>
      <b val="true"/>
      <sz val="10"/>
      <color rgb="FFFFFFFF"/>
      <name val="Arial"/>
      <family val="0"/>
      <charset val="1"/>
    </font>
    <font>
      <sz val="10"/>
      <color rgb="FF0000FF"/>
      <name val="Arial"/>
      <family val="0"/>
      <charset val="1"/>
    </font>
    <font>
      <i val="true"/>
      <sz val="10"/>
      <color rgb="FF93939F"/>
      <name val="Arial"/>
      <family val="0"/>
      <charset val="1"/>
    </font>
    <font>
      <b val="true"/>
      <sz val="10"/>
      <color rgb="FF212121"/>
      <name val="Arial"/>
      <family val="0"/>
      <charset val="1"/>
    </font>
    <font>
      <i val="true"/>
      <sz val="8"/>
      <color rgb="FF75758A"/>
      <name val="Arial"/>
      <family val="0"/>
      <charset val="1"/>
    </font>
    <font>
      <b val="true"/>
      <sz val="18"/>
      <color rgb="FF000000"/>
      <name val="Calibri"/>
      <family val="2"/>
    </font>
    <font>
      <sz val="10"/>
      <color rgb="FF000000"/>
      <name val="Calibri"/>
      <family val="2"/>
    </font>
    <font>
      <b val="true"/>
      <sz val="10"/>
      <color rgb="FF351C15"/>
      <name val="Arial"/>
      <family val="0"/>
      <charset val="1"/>
    </font>
    <font>
      <b val="true"/>
      <sz val="11"/>
      <color rgb="FF351C15"/>
      <name val="Arial"/>
      <family val="0"/>
      <charset val="1"/>
    </font>
    <font>
      <b val="true"/>
      <sz val="10"/>
      <color rgb="FF9A6A12"/>
      <name val="Arial"/>
      <family val="0"/>
      <charset val="1"/>
    </font>
    <font>
      <b val="true"/>
      <sz val="9"/>
      <color rgb="FFFFFFFF"/>
      <name val="Arial"/>
      <family val="0"/>
      <charset val="1"/>
    </font>
    <font>
      <sz val="8"/>
      <color rgb="FF75758A"/>
      <name val="Arial"/>
      <family val="0"/>
      <charset val="1"/>
    </font>
  </fonts>
  <fills count="4">
    <fill>
      <patternFill patternType="none"/>
    </fill>
    <fill>
      <patternFill patternType="gray125"/>
    </fill>
    <fill>
      <patternFill patternType="solid">
        <fgColor rgb="FF351C15"/>
        <bgColor rgb="FF212121"/>
      </patternFill>
    </fill>
    <fill>
      <patternFill patternType="solid">
        <fgColor rgb="FFEEECE7"/>
        <bgColor rgb="FFD9D9DD"/>
      </patternFill>
    </fill>
  </fills>
  <borders count="2">
    <border diagonalUp="false" diagonalDown="false">
      <left/>
      <right/>
      <top/>
      <bottom/>
      <diagonal/>
    </border>
    <border diagonalUp="false" diagonalDown="false">
      <left style="thin">
        <color rgb="FFD9D9DD"/>
      </left>
      <right style="thin">
        <color rgb="FFD9D9DD"/>
      </right>
      <top style="thin">
        <color rgb="FFD9D9DD"/>
      </top>
      <bottom style="thin">
        <color rgb="FFD9D9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center"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bottom" textRotation="0" wrapText="false" indent="0" shrinkToFit="false"/>
      <protection locked="true" hidden="false"/>
    </xf>
    <xf numFmtId="165" fontId="14" fillId="0" borderId="1" xfId="0" applyFont="true" applyBorder="true" applyAlignment="true" applyProtection="false">
      <alignment horizontal="right" vertical="bottom" textRotation="0" wrapText="false" indent="0" shrinkToFit="false"/>
      <protection locked="true" hidden="false"/>
    </xf>
    <xf numFmtId="166" fontId="8" fillId="0" borderId="1" xfId="0" applyFont="true" applyBorder="true" applyAlignment="true" applyProtection="false">
      <alignment horizontal="right" vertical="bottom" textRotation="0" wrapText="false" indent="0" shrinkToFit="false"/>
      <protection locked="true" hidden="false"/>
    </xf>
    <xf numFmtId="166" fontId="14" fillId="0" borderId="1" xfId="0" applyFont="true" applyBorder="true" applyAlignment="true" applyProtection="false">
      <alignment horizontal="right" vertical="bottom" textRotation="0" wrapText="false" indent="0" shrinkToFit="false"/>
      <protection locked="true" hidden="false"/>
    </xf>
    <xf numFmtId="164" fontId="15" fillId="0" borderId="1" xfId="0" applyFont="true" applyBorder="true" applyAlignment="true" applyProtection="false">
      <alignment horizontal="right" vertical="bottom" textRotation="0" wrapText="false" indent="0" shrinkToFit="false"/>
      <protection locked="true" hidden="false"/>
    </xf>
    <xf numFmtId="164" fontId="8" fillId="3" borderId="1" xfId="0" applyFont="true" applyBorder="true" applyAlignment="true" applyProtection="false">
      <alignment horizontal="left" vertical="bottom" textRotation="0" wrapText="false" indent="0" shrinkToFit="false"/>
      <protection locked="true" hidden="false"/>
    </xf>
    <xf numFmtId="165" fontId="14" fillId="3" borderId="1" xfId="0" applyFont="true" applyBorder="true" applyAlignment="true" applyProtection="false">
      <alignment horizontal="right" vertical="bottom" textRotation="0" wrapText="false" indent="0" shrinkToFit="false"/>
      <protection locked="true" hidden="false"/>
    </xf>
    <xf numFmtId="166" fontId="8" fillId="3" borderId="1" xfId="0" applyFont="true" applyBorder="true" applyAlignment="true" applyProtection="false">
      <alignment horizontal="right" vertical="bottom" textRotation="0" wrapText="false" indent="0" shrinkToFit="false"/>
      <protection locked="true" hidden="false"/>
    </xf>
    <xf numFmtId="166" fontId="14" fillId="3" borderId="1" xfId="0" applyFont="true" applyBorder="true" applyAlignment="true" applyProtection="false">
      <alignment horizontal="right" vertical="bottom" textRotation="0" wrapText="false" indent="0" shrinkToFit="false"/>
      <protection locked="true" hidden="false"/>
    </xf>
    <xf numFmtId="164" fontId="16" fillId="0" borderId="1" xfId="0" applyFont="true" applyBorder="true" applyAlignment="true" applyProtection="false">
      <alignment horizontal="left" vertical="bottom" textRotation="0" wrapText="false" indent="0" shrinkToFit="false"/>
      <protection locked="true" hidden="false"/>
    </xf>
    <xf numFmtId="166" fontId="16" fillId="0" borderId="1" xfId="0" applyFont="true" applyBorder="true" applyAlignment="true" applyProtection="false">
      <alignment horizontal="right"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2" borderId="1" xfId="0" applyFont="true" applyBorder="true" applyAlignment="false" applyProtection="false">
      <alignment horizontal="general" vertical="bottom" textRotation="0" wrapText="false" indent="0" shrinkToFit="false"/>
      <protection locked="true" hidden="false"/>
    </xf>
    <xf numFmtId="164" fontId="13" fillId="2" borderId="1" xfId="0" applyFont="true" applyBorder="true" applyAlignment="true" applyProtection="false">
      <alignment horizontal="center" vertical="bottom"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right" vertical="bottom" textRotation="0" wrapText="false" indent="0" shrinkToFit="false"/>
      <protection locked="true" hidden="false"/>
    </xf>
    <xf numFmtId="164" fontId="20"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right"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4" fontId="23" fillId="2" borderId="1" xfId="0" applyFont="true" applyBorder="true" applyAlignment="true" applyProtection="false">
      <alignment horizontal="center"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9A6A12"/>
      <rgbColor rgb="FF800080"/>
      <rgbColor rgb="FF008080"/>
      <rgbColor rgb="FFD9D9D9"/>
      <rgbColor rgb="FF878787"/>
      <rgbColor rgb="FF9999FF"/>
      <rgbColor rgb="FF993366"/>
      <rgbColor rgb="FFEEECE7"/>
      <rgbColor rgb="FFCCFFFF"/>
      <rgbColor rgb="FF660066"/>
      <rgbColor rgb="FFFF8080"/>
      <rgbColor rgb="FF0066CC"/>
      <rgbColor rgb="FFD9D9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B500"/>
      <rgbColor rgb="FFFF9900"/>
      <rgbColor rgb="FFFF6600"/>
      <rgbColor rgb="FF75758A"/>
      <rgbColor rgb="FF93939F"/>
      <rgbColor rgb="FF003366"/>
      <rgbColor rgb="FF339966"/>
      <rgbColor rgb="FF17171C"/>
      <rgbColor rgb="FF351C15"/>
      <rgbColor rgb="FF993300"/>
      <rgbColor rgb="FF993366"/>
      <rgbColor rgb="FF333399"/>
      <rgbColor rgb="FF2121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Volume down, price up, margin at a trough</a:t>
            </a:r>
          </a:p>
        </c:rich>
      </c:tx>
      <c:overlay val="0"/>
      <c:spPr>
        <a:noFill/>
        <a:ln w="0">
          <a:noFill/>
        </a:ln>
      </c:spPr>
    </c:title>
    <c:autoTitleDeleted val="0"/>
    <c:plotArea>
      <c:barChart>
        <c:barDir val="col"/>
        <c:grouping val="clustered"/>
        <c:varyColors val="0"/>
        <c:ser>
          <c:idx val="0"/>
          <c:order val="0"/>
          <c:tx>
            <c:strRef>
              <c:f>'US Domestic Trend'!G6</c:f>
              <c:strCache>
                <c:ptCount val="1"/>
                <c:pt idx="0">
                  <c:v>Volume (ADV) YoY</c:v>
                </c:pt>
              </c:strCache>
            </c:strRef>
          </c:tx>
          <c:spPr>
            <a:solidFill>
              <a:srgbClr val="93939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'US Domestic Trend'!$B$7:$B$11</c:f>
              <c:strCache>
                <c:ptCount val="5"/>
                <c:pt idx="0">
                  <c:v>Q1 2025</c:v>
                </c:pt>
                <c:pt idx="1">
                  <c:v>Q2 2025</c:v>
                </c:pt>
                <c:pt idx="2">
                  <c:v>Q3 2025</c:v>
                </c:pt>
                <c:pt idx="3">
                  <c:v>Q4 2025</c:v>
                </c:pt>
                <c:pt idx="4">
                  <c:v>Q1 2026</c:v>
                </c:pt>
              </c:strCache>
            </c:strRef>
          </c:cat>
          <c:val>
            <c:numRef>
              <c:f>'US Domestic Trend'!$G$7:$G$11</c:f>
              <c:numCache>
                <c:formatCode>0.0%</c:formatCode>
                <c:ptCount val="5"/>
                <c:pt idx="1">
                  <c:v>-0.073</c:v>
                </c:pt>
                <c:pt idx="2">
                  <c:v>-0.123</c:v>
                </c:pt>
                <c:pt idx="3">
                  <c:v>-0.108</c:v>
                </c:pt>
                <c:pt idx="4">
                  <c:v>-0.08</c:v>
                </c:pt>
              </c:numCache>
            </c:numRef>
          </c:val>
        </c:ser>
        <c:gapWidth val="150"/>
        <c:overlap val="0"/>
        <c:axId val="43364988"/>
        <c:axId val="30876133"/>
      </c:barChart>
      <c:lineChart>
        <c:grouping val="standard"/>
        <c:varyColors val="0"/>
        <c:ser>
          <c:idx val="1"/>
          <c:order val="1"/>
          <c:tx>
            <c:strRef>
              <c:f>'US Domestic Trend'!E6</c:f>
              <c:strCache>
                <c:ptCount val="1"/>
                <c:pt idx="0">
                  <c:v>Adj Op Margin</c:v>
                </c:pt>
              </c:strCache>
            </c:strRef>
          </c:tx>
          <c:spPr>
            <a:solidFill>
              <a:srgbClr val="351c15"/>
            </a:solidFill>
            <a:ln w="28080">
              <a:solidFill>
                <a:srgbClr val="351c1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'US Domestic Trend'!$B$7:$B$11</c:f>
              <c:strCache>
                <c:ptCount val="5"/>
                <c:pt idx="0">
                  <c:v>Q1 2025</c:v>
                </c:pt>
                <c:pt idx="1">
                  <c:v>Q2 2025</c:v>
                </c:pt>
                <c:pt idx="2">
                  <c:v>Q3 2025</c:v>
                </c:pt>
                <c:pt idx="3">
                  <c:v>Q4 2025</c:v>
                </c:pt>
                <c:pt idx="4">
                  <c:v>Q1 2026</c:v>
                </c:pt>
              </c:strCache>
            </c:strRef>
          </c:cat>
          <c:val>
            <c:numRef>
              <c:f>'US Domestic Trend'!$E$7:$E$11</c:f>
              <c:numCache>
                <c:formatCode>0.0%</c:formatCode>
                <c:ptCount val="5"/>
                <c:pt idx="0">
                  <c:v>0.0699170124481328</c:v>
                </c:pt>
                <c:pt idx="1">
                  <c:v>0.0697294610523326</c:v>
                </c:pt>
                <c:pt idx="2">
                  <c:v>0.0636427566807314</c:v>
                </c:pt>
                <c:pt idx="3">
                  <c:v>0.101814275483409</c:v>
                </c:pt>
                <c:pt idx="4">
                  <c:v>0.04</c:v>
                </c:pt>
              </c:numCache>
            </c:numRef>
          </c:val>
          <c:smooth val="1"/>
        </c:ser>
        <c:ser>
          <c:idx val="2"/>
          <c:order val="2"/>
          <c:tx>
            <c:strRef>
              <c:f>'US Domestic Trend'!F6</c:f>
              <c:strCache>
                <c:ptCount val="1"/>
                <c:pt idx="0">
                  <c:v>Rev/Piece YoY</c:v>
                </c:pt>
              </c:strCache>
            </c:strRef>
          </c:tx>
          <c:spPr>
            <a:solidFill>
              <a:srgbClr val="ffb500"/>
            </a:solidFill>
            <a:ln w="24120">
              <a:solidFill>
                <a:srgbClr val="ffb50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'US Domestic Trend'!$B$7:$B$11</c:f>
              <c:strCache>
                <c:ptCount val="5"/>
                <c:pt idx="0">
                  <c:v>Q1 2025</c:v>
                </c:pt>
                <c:pt idx="1">
                  <c:v>Q2 2025</c:v>
                </c:pt>
                <c:pt idx="2">
                  <c:v>Q3 2025</c:v>
                </c:pt>
                <c:pt idx="3">
                  <c:v>Q4 2025</c:v>
                </c:pt>
                <c:pt idx="4">
                  <c:v>Q1 2026</c:v>
                </c:pt>
              </c:strCache>
            </c:strRef>
          </c:cat>
          <c:val>
            <c:numRef>
              <c:f>'US Domestic Trend'!$F$7:$F$11</c:f>
              <c:numCache>
                <c:formatCode>0.0%</c:formatCode>
                <c:ptCount val="5"/>
                <c:pt idx="0">
                  <c:v>0.045</c:v>
                </c:pt>
                <c:pt idx="1">
                  <c:v>0.055</c:v>
                </c:pt>
                <c:pt idx="2">
                  <c:v>0.098</c:v>
                </c:pt>
                <c:pt idx="3">
                  <c:v>0.083</c:v>
                </c:pt>
                <c:pt idx="4">
                  <c:v>0.065</c:v>
                </c:pt>
              </c:numCache>
            </c:numRef>
          </c:val>
          <c:smooth val="1"/>
        </c:ser>
        <c:hiLowLines>
          <c:spPr>
            <a:ln w="0">
              <a:noFill/>
            </a:ln>
          </c:spPr>
        </c:hiLowLines>
        <c:marker val="0"/>
        <c:axId val="43364988"/>
        <c:axId val="30876133"/>
      </c:lineChart>
      <c:catAx>
        <c:axId val="4336498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876133"/>
        <c:crosses val="autoZero"/>
        <c:auto val="1"/>
        <c:lblAlgn val="ctr"/>
        <c:lblOffset val="100"/>
        <c:noMultiLvlLbl val="0"/>
      </c:catAx>
      <c:valAx>
        <c:axId val="3087613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36498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US Domestic adj margin: recovery path vs. Q4 target</a:t>
            </a:r>
          </a:p>
        </c:rich>
      </c:tx>
      <c:overlay val="0"/>
      <c:spPr>
        <a:noFill/>
        <a:ln w="0">
          <a:noFill/>
        </a:ln>
      </c:spPr>
    </c:title>
    <c:autoTitleDeleted val="0"/>
    <c:plotArea>
      <c:lineChart>
        <c:grouping val="standard"/>
        <c:varyColors val="0"/>
        <c:ser>
          <c:idx val="0"/>
          <c:order val="0"/>
          <c:tx>
            <c:strRef>
              <c:f>"Bear"</c:f>
              <c:strCache>
                <c:ptCount val="1"/>
                <c:pt idx="0">
                  <c:v>Bear</c:v>
                </c:pt>
              </c:strCache>
            </c:strRef>
          </c:tx>
          <c:spPr>
            <a:solidFill>
              <a:srgbClr val="93939f"/>
            </a:solidFill>
            <a:ln w="25920">
              <a:solidFill>
                <a:srgbClr val="93939f"/>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'Margin Scenario'!$C$29:$F$29</c:f>
              <c:multiLvlStrCache>
                <c:ptCount val="1"/>
                <c:lvl>
                  <c:pt idx="0">
                    <c:v>Q4 2026</c:v>
                  </c:pt>
                </c:lvl>
                <c:lvl>
                  <c:pt idx="0">
                    <c:v>Q3 2026</c:v>
                  </c:pt>
                </c:lvl>
                <c:lvl>
                  <c:pt idx="0">
                    <c:v>Q2 2026</c:v>
                  </c:pt>
                </c:lvl>
                <c:lvl>
                  <c:pt idx="0">
                    <c:v>Q1 2026</c:v>
                  </c:pt>
                </c:lvl>
              </c:multiLvlStrCache>
            </c:multiLvlStrRef>
          </c:cat>
          <c:val>
            <c:numRef>
              <c:f>'Margin Scenario'!$C$10:$F$10</c:f>
              <c:numCache>
                <c:formatCode>0.0%</c:formatCode>
                <c:ptCount val="4"/>
                <c:pt idx="0">
                  <c:v>0.04</c:v>
                </c:pt>
                <c:pt idx="1">
                  <c:v>0.075</c:v>
                </c:pt>
                <c:pt idx="2">
                  <c:v>0.08</c:v>
                </c:pt>
                <c:pt idx="3">
                  <c:v>0.095</c:v>
                </c:pt>
              </c:numCache>
            </c:numRef>
          </c:val>
          <c:smooth val="1"/>
        </c:ser>
        <c:ser>
          <c:idx val="1"/>
          <c:order val="1"/>
          <c:tx>
            <c:strRef>
              <c:f>"Base"</c:f>
              <c:strCache>
                <c:ptCount val="1"/>
                <c:pt idx="0">
                  <c:v>Base</c:v>
                </c:pt>
              </c:strCache>
            </c:strRef>
          </c:tx>
          <c:spPr>
            <a:solidFill>
              <a:srgbClr val="351c15"/>
            </a:solidFill>
            <a:ln w="25920">
              <a:solidFill>
                <a:srgbClr val="351c1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'Margin Scenario'!$C$29:$F$29</c:f>
              <c:multiLvlStrCache>
                <c:ptCount val="1"/>
                <c:lvl>
                  <c:pt idx="0">
                    <c:v>Q4 2026</c:v>
                  </c:pt>
                </c:lvl>
                <c:lvl>
                  <c:pt idx="0">
                    <c:v>Q3 2026</c:v>
                  </c:pt>
                </c:lvl>
                <c:lvl>
                  <c:pt idx="0">
                    <c:v>Q2 2026</c:v>
                  </c:pt>
                </c:lvl>
                <c:lvl>
                  <c:pt idx="0">
                    <c:v>Q1 2026</c:v>
                  </c:pt>
                </c:lvl>
              </c:multiLvlStrCache>
            </c:multiLvlStrRef>
          </c:cat>
          <c:val>
            <c:numRef>
              <c:f>'Margin Scenario'!$C$13:$F$13</c:f>
              <c:numCache>
                <c:formatCode>0.0%</c:formatCode>
                <c:ptCount val="4"/>
                <c:pt idx="0">
                  <c:v>0.04</c:v>
                </c:pt>
                <c:pt idx="1">
                  <c:v>0.08</c:v>
                </c:pt>
                <c:pt idx="2">
                  <c:v>0.09</c:v>
                </c:pt>
                <c:pt idx="3">
                  <c:v>0.11</c:v>
                </c:pt>
              </c:numCache>
            </c:numRef>
          </c:val>
          <c:smooth val="1"/>
        </c:ser>
        <c:ser>
          <c:idx val="2"/>
          <c:order val="2"/>
          <c:tx>
            <c:strRef>
              <c:f>"Bull"</c:f>
              <c:strCache>
                <c:ptCount val="1"/>
                <c:pt idx="0">
                  <c:v>Bull</c:v>
                </c:pt>
              </c:strCache>
            </c:strRef>
          </c:tx>
          <c:spPr>
            <a:solidFill>
              <a:srgbClr val="ffb500"/>
            </a:solidFill>
            <a:ln w="25920">
              <a:solidFill>
                <a:srgbClr val="ffb50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'Margin Scenario'!$C$29:$F$29</c:f>
              <c:multiLvlStrCache>
                <c:ptCount val="1"/>
                <c:lvl>
                  <c:pt idx="0">
                    <c:v>Q4 2026</c:v>
                  </c:pt>
                </c:lvl>
                <c:lvl>
                  <c:pt idx="0">
                    <c:v>Q3 2026</c:v>
                  </c:pt>
                </c:lvl>
                <c:lvl>
                  <c:pt idx="0">
                    <c:v>Q2 2026</c:v>
                  </c:pt>
                </c:lvl>
                <c:lvl>
                  <c:pt idx="0">
                    <c:v>Q1 2026</c:v>
                  </c:pt>
                </c:lvl>
              </c:multiLvlStrCache>
            </c:multiLvlStrRef>
          </c:cat>
          <c:val>
            <c:numRef>
              <c:f>'Margin Scenario'!$C$16:$F$16</c:f>
              <c:numCache>
                <c:formatCode>0.0%</c:formatCode>
                <c:ptCount val="4"/>
                <c:pt idx="0">
                  <c:v>0.04</c:v>
                </c:pt>
                <c:pt idx="1">
                  <c:v>0.085</c:v>
                </c:pt>
                <c:pt idx="2">
                  <c:v>0.095</c:v>
                </c:pt>
                <c:pt idx="3">
                  <c:v>0.12</c:v>
                </c:pt>
              </c:numCache>
            </c:numRef>
          </c:val>
          <c:smooth val="1"/>
        </c:ser>
        <c:hiLowLines>
          <c:spPr>
            <a:ln w="0">
              <a:noFill/>
            </a:ln>
          </c:spPr>
        </c:hiLowLines>
        <c:marker val="0"/>
        <c:axId val="54394567"/>
        <c:axId val="79257148"/>
      </c:lineChart>
      <c:catAx>
        <c:axId val="5439456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257148"/>
        <c:crosses val="autoZero"/>
        <c:auto val="1"/>
        <c:lblAlgn val="ctr"/>
        <c:lblOffset val="100"/>
        <c:noMultiLvlLbl val="0"/>
      </c:catAx>
      <c:valAx>
        <c:axId val="7925714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39456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12</xdr:row>
      <xdr:rowOff>48240</xdr:rowOff>
    </xdr:from>
    <xdr:to>
      <xdr:col>6</xdr:col>
      <xdr:colOff>692280</xdr:colOff>
      <xdr:row>27</xdr:row>
      <xdr:rowOff>142200</xdr:rowOff>
    </xdr:to>
    <xdr:graphicFrame>
      <xdr:nvGraphicFramePr>
        <xdr:cNvPr id="0" name="Chart 1"/>
        <xdr:cNvGraphicFramePr/>
      </xdr:nvGraphicFramePr>
      <xdr:xfrm>
        <a:off x="141120" y="2476440"/>
        <a:ext cx="6119640" cy="295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4</xdr:row>
      <xdr:rowOff>160560</xdr:rowOff>
    </xdr:from>
    <xdr:to>
      <xdr:col>16</xdr:col>
      <xdr:colOff>507600</xdr:colOff>
      <xdr:row>19</xdr:row>
      <xdr:rowOff>142560</xdr:rowOff>
    </xdr:to>
    <xdr:graphicFrame>
      <xdr:nvGraphicFramePr>
        <xdr:cNvPr id="1" name="Chart 1"/>
        <xdr:cNvGraphicFramePr/>
      </xdr:nvGraphicFramePr>
      <xdr:xfrm>
        <a:off x="7095960" y="952560"/>
        <a:ext cx="5399640" cy="295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4"/>
    <col collapsed="false" customWidth="true" hidden="false" outlineLevel="0" max="4" min="3" style="0" width="10"/>
    <col collapsed="false" customWidth="true" hidden="false" outlineLevel="0" max="5" min="5" style="0" width="12"/>
  </cols>
  <sheetData>
    <row r="2" customFormat="false" ht="15" hidden="false" customHeight="false" outlineLevel="0" collapsed="false">
      <c r="B2" s="1" t="s">
        <v>0</v>
      </c>
      <c r="E2" s="2" t="s">
        <v>1</v>
      </c>
    </row>
    <row r="3" customFormat="false" ht="35.8" hidden="false" customHeight="false" outlineLevel="0" collapsed="false">
      <c r="B3" s="3" t="s">
        <v>2</v>
      </c>
    </row>
    <row r="5" customFormat="false" ht="15" hidden="false" customHeight="false" outlineLevel="0" collapsed="false">
      <c r="B5" s="4" t="s">
        <v>3</v>
      </c>
    </row>
    <row r="6" customFormat="false" ht="46.25" hidden="false" customHeight="false" outlineLevel="0" collapsed="false">
      <c r="B6" s="5" t="s">
        <v>4</v>
      </c>
    </row>
    <row r="8" customFormat="false" ht="15" hidden="false" customHeight="false" outlineLevel="0" collapsed="false">
      <c r="B8" s="4" t="s">
        <v>5</v>
      </c>
    </row>
    <row r="9" customFormat="false" ht="35.05" hidden="false" customHeight="false" outlineLevel="0" collapsed="false">
      <c r="B9" s="5" t="s">
        <v>6</v>
      </c>
    </row>
    <row r="11" customFormat="false" ht="15" hidden="false" customHeight="false" outlineLevel="0" collapsed="false">
      <c r="B11" s="4" t="s">
        <v>7</v>
      </c>
    </row>
    <row r="12" customFormat="false" ht="23.85" hidden="false" customHeight="false" outlineLevel="0" collapsed="false">
      <c r="B12" s="5" t="s">
        <v>8</v>
      </c>
    </row>
    <row r="13" customFormat="false" ht="23.85" hidden="false" customHeight="false" outlineLevel="0" collapsed="false">
      <c r="B13" s="5" t="s">
        <v>9</v>
      </c>
    </row>
    <row r="15" customFormat="false" ht="15" hidden="false" customHeight="false" outlineLevel="0" collapsed="false">
      <c r="B15" s="4" t="s">
        <v>10</v>
      </c>
    </row>
    <row r="16" customFormat="false" ht="23.85" hidden="false" customHeight="false" outlineLevel="0" collapsed="false">
      <c r="B16" s="5" t="s">
        <v>11</v>
      </c>
    </row>
    <row r="18" customFormat="false" ht="15" hidden="false" customHeight="false" outlineLevel="0" collapsed="false">
      <c r="B18" s="4" t="s">
        <v>12</v>
      </c>
    </row>
    <row r="19" customFormat="false" ht="64.15" hidden="false" customHeight="false" outlineLevel="0" collapsed="false">
      <c r="B19" s="6"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6"/>
    <col collapsed="false" customWidth="true" hidden="false" outlineLevel="0" max="3" min="3" style="0" width="14"/>
    <col collapsed="false" customWidth="true" hidden="false" outlineLevel="0" max="5" min="4" style="0" width="16"/>
    <col collapsed="false" customWidth="true" hidden="false" outlineLevel="0" max="6" min="6" style="0" width="15"/>
    <col collapsed="false" customWidth="true" hidden="false" outlineLevel="0" max="7" min="7" style="0" width="16"/>
  </cols>
  <sheetData>
    <row r="2" customFormat="false" ht="15" hidden="false" customHeight="false" outlineLevel="0" collapsed="false">
      <c r="B2" s="7" t="s">
        <v>0</v>
      </c>
      <c r="G2" s="8" t="s">
        <v>1</v>
      </c>
    </row>
    <row r="3" customFormat="false" ht="17.35" hidden="false" customHeight="false" outlineLevel="0" collapsed="false">
      <c r="B3" s="9" t="s">
        <v>14</v>
      </c>
    </row>
    <row r="4" customFormat="false" ht="15" hidden="false" customHeight="false" outlineLevel="0" collapsed="false">
      <c r="B4" s="10" t="s">
        <v>15</v>
      </c>
    </row>
    <row r="6" customFormat="false" ht="23.85" hidden="false" customHeight="false" outlineLevel="0" collapsed="false">
      <c r="B6" s="11" t="s">
        <v>16</v>
      </c>
      <c r="C6" s="11" t="s">
        <v>17</v>
      </c>
      <c r="D6" s="11" t="s">
        <v>18</v>
      </c>
      <c r="E6" s="11" t="s">
        <v>19</v>
      </c>
      <c r="F6" s="11" t="s">
        <v>20</v>
      </c>
      <c r="G6" s="11" t="s">
        <v>21</v>
      </c>
    </row>
    <row r="7" customFormat="false" ht="15" hidden="false" customHeight="false" outlineLevel="0" collapsed="false">
      <c r="B7" s="12" t="s">
        <v>22</v>
      </c>
      <c r="C7" s="13" t="n">
        <v>14460</v>
      </c>
      <c r="D7" s="13" t="n">
        <v>1011</v>
      </c>
      <c r="E7" s="14" t="n">
        <f aca="false">D7/C7</f>
        <v>0.0699170124481328</v>
      </c>
      <c r="F7" s="15" t="n">
        <v>0.045</v>
      </c>
      <c r="G7" s="16" t="s">
        <v>23</v>
      </c>
    </row>
    <row r="8" customFormat="false" ht="15" hidden="false" customHeight="false" outlineLevel="0" collapsed="false">
      <c r="B8" s="17" t="s">
        <v>24</v>
      </c>
      <c r="C8" s="18" t="n">
        <v>14083</v>
      </c>
      <c r="D8" s="18" t="n">
        <v>982</v>
      </c>
      <c r="E8" s="19" t="n">
        <f aca="false">D8/C8</f>
        <v>0.0697294610523326</v>
      </c>
      <c r="F8" s="20" t="n">
        <v>0.055</v>
      </c>
      <c r="G8" s="20" t="n">
        <v>-0.073</v>
      </c>
    </row>
    <row r="9" customFormat="false" ht="15" hidden="false" customHeight="false" outlineLevel="0" collapsed="false">
      <c r="B9" s="12" t="s">
        <v>25</v>
      </c>
      <c r="C9" s="13" t="n">
        <v>14220</v>
      </c>
      <c r="D9" s="13" t="n">
        <v>905</v>
      </c>
      <c r="E9" s="14" t="n">
        <f aca="false">D9/C9</f>
        <v>0.0636427566807314</v>
      </c>
      <c r="F9" s="15" t="n">
        <v>0.098</v>
      </c>
      <c r="G9" s="15" t="n">
        <v>-0.123</v>
      </c>
    </row>
    <row r="10" customFormat="false" ht="15" hidden="false" customHeight="false" outlineLevel="0" collapsed="false">
      <c r="B10" s="17" t="s">
        <v>26</v>
      </c>
      <c r="C10" s="18" t="n">
        <v>16756</v>
      </c>
      <c r="D10" s="18" t="n">
        <v>1706</v>
      </c>
      <c r="E10" s="19" t="n">
        <f aca="false">D10/C10</f>
        <v>0.101814275483409</v>
      </c>
      <c r="F10" s="20" t="n">
        <v>0.083</v>
      </c>
      <c r="G10" s="20" t="n">
        <v>-0.108</v>
      </c>
    </row>
    <row r="11" customFormat="false" ht="15" hidden="false" customHeight="false" outlineLevel="0" collapsed="false">
      <c r="B11" s="21" t="s">
        <v>27</v>
      </c>
      <c r="C11" s="13" t="n">
        <v>14125</v>
      </c>
      <c r="D11" s="13" t="n">
        <v>565</v>
      </c>
      <c r="E11" s="22" t="n">
        <f aca="false">D11/C11</f>
        <v>0.04</v>
      </c>
      <c r="F11" s="15" t="n">
        <v>0.065</v>
      </c>
      <c r="G11" s="15" t="n">
        <v>-0.08</v>
      </c>
    </row>
    <row r="12" customFormat="false" ht="15" hidden="false" customHeight="false" outlineLevel="0" collapsed="false">
      <c r="B12" s="23"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0"/>
    <col collapsed="false" customWidth="true" hidden="false" outlineLevel="0" max="7" min="3" style="0" width="14"/>
  </cols>
  <sheetData>
    <row r="2" customFormat="false" ht="15" hidden="false" customHeight="false" outlineLevel="0" collapsed="false">
      <c r="B2" s="7" t="s">
        <v>0</v>
      </c>
      <c r="G2" s="8" t="s">
        <v>1</v>
      </c>
    </row>
    <row r="3" customFormat="false" ht="17.35" hidden="false" customHeight="false" outlineLevel="0" collapsed="false">
      <c r="B3" s="9" t="s">
        <v>29</v>
      </c>
    </row>
    <row r="4" customFormat="false" ht="15" hidden="false" customHeight="false" outlineLevel="0" collapsed="false">
      <c r="B4" s="10" t="s">
        <v>30</v>
      </c>
    </row>
    <row r="6" customFormat="false" ht="23.85" hidden="false" customHeight="false" outlineLevel="0" collapsed="false">
      <c r="B6" s="24" t="s">
        <v>31</v>
      </c>
      <c r="C6" s="25" t="s">
        <v>32</v>
      </c>
      <c r="D6" s="25" t="s">
        <v>33</v>
      </c>
      <c r="E6" s="25" t="s">
        <v>34</v>
      </c>
      <c r="F6" s="25" t="s">
        <v>35</v>
      </c>
      <c r="G6" s="25" t="s">
        <v>36</v>
      </c>
    </row>
    <row r="7" customFormat="false" ht="15" hidden="false" customHeight="false" outlineLevel="0" collapsed="false">
      <c r="B7" s="26" t="s">
        <v>17</v>
      </c>
      <c r="C7" s="13" t="n">
        <v>14125</v>
      </c>
      <c r="D7" s="13" t="n">
        <v>14300</v>
      </c>
      <c r="E7" s="13" t="n">
        <v>14500</v>
      </c>
      <c r="F7" s="13" t="n">
        <v>16800</v>
      </c>
      <c r="G7" s="27" t="n">
        <f aca="false">SUM(C7:F7)</f>
        <v>59725</v>
      </c>
    </row>
    <row r="9" customFormat="false" ht="15" hidden="false" customHeight="false" outlineLevel="0" collapsed="false">
      <c r="B9" s="28" t="s">
        <v>37</v>
      </c>
      <c r="C9" s="29"/>
      <c r="D9" s="29"/>
      <c r="E9" s="29"/>
      <c r="F9" s="29"/>
      <c r="G9" s="29"/>
    </row>
    <row r="10" customFormat="false" ht="15" hidden="false" customHeight="false" outlineLevel="0" collapsed="false">
      <c r="B10" s="26" t="s">
        <v>38</v>
      </c>
      <c r="C10" s="22" t="n">
        <v>0.04</v>
      </c>
      <c r="D10" s="15" t="n">
        <v>0.075</v>
      </c>
      <c r="E10" s="15" t="n">
        <v>0.08</v>
      </c>
      <c r="F10" s="15" t="n">
        <v>0.095</v>
      </c>
      <c r="G10" s="22" t="n">
        <f aca="false">G11/G7</f>
        <v>0.0735621598995396</v>
      </c>
    </row>
    <row r="11" customFormat="false" ht="15" hidden="false" customHeight="false" outlineLevel="0" collapsed="false">
      <c r="B11" s="26" t="s">
        <v>39</v>
      </c>
      <c r="C11" s="30" t="n">
        <f aca="false">C7*C10</f>
        <v>565</v>
      </c>
      <c r="D11" s="30" t="n">
        <f aca="false">D7*D10</f>
        <v>1072.5</v>
      </c>
      <c r="E11" s="30" t="n">
        <f aca="false">E7*E10</f>
        <v>1160</v>
      </c>
      <c r="F11" s="30" t="n">
        <f aca="false">F7*F10</f>
        <v>1596</v>
      </c>
      <c r="G11" s="27" t="n">
        <f aca="false">SUM(C11:F11)</f>
        <v>4393.5</v>
      </c>
    </row>
    <row r="12" customFormat="false" ht="15" hidden="false" customHeight="false" outlineLevel="0" collapsed="false">
      <c r="B12" s="28" t="s">
        <v>40</v>
      </c>
      <c r="C12" s="29"/>
      <c r="D12" s="29"/>
      <c r="E12" s="29"/>
      <c r="F12" s="29"/>
      <c r="G12" s="29"/>
    </row>
    <row r="13" customFormat="false" ht="15" hidden="false" customHeight="false" outlineLevel="0" collapsed="false">
      <c r="B13" s="26" t="s">
        <v>38</v>
      </c>
      <c r="C13" s="22" t="n">
        <v>0.04</v>
      </c>
      <c r="D13" s="15" t="n">
        <v>0.08</v>
      </c>
      <c r="E13" s="15" t="n">
        <v>0.09</v>
      </c>
      <c r="F13" s="15" t="n">
        <v>0.11</v>
      </c>
      <c r="G13" s="22" t="n">
        <f aca="false">G14/G7</f>
        <v>0.0814064462118041</v>
      </c>
    </row>
    <row r="14" customFormat="false" ht="15" hidden="false" customHeight="false" outlineLevel="0" collapsed="false">
      <c r="B14" s="26" t="s">
        <v>39</v>
      </c>
      <c r="C14" s="30" t="n">
        <f aca="false">C7*C13</f>
        <v>565</v>
      </c>
      <c r="D14" s="30" t="n">
        <f aca="false">D7*D13</f>
        <v>1144</v>
      </c>
      <c r="E14" s="30" t="n">
        <f aca="false">E7*E13</f>
        <v>1305</v>
      </c>
      <c r="F14" s="30" t="n">
        <f aca="false">F7*F13</f>
        <v>1848</v>
      </c>
      <c r="G14" s="27" t="n">
        <f aca="false">SUM(C14:F14)</f>
        <v>4862</v>
      </c>
    </row>
    <row r="15" customFormat="false" ht="15" hidden="false" customHeight="false" outlineLevel="0" collapsed="false">
      <c r="B15" s="28" t="s">
        <v>41</v>
      </c>
      <c r="C15" s="29"/>
      <c r="D15" s="29"/>
      <c r="E15" s="29"/>
      <c r="F15" s="29"/>
      <c r="G15" s="29"/>
    </row>
    <row r="16" customFormat="false" ht="15" hidden="false" customHeight="false" outlineLevel="0" collapsed="false">
      <c r="B16" s="26" t="s">
        <v>38</v>
      </c>
      <c r="C16" s="22" t="n">
        <v>0.04</v>
      </c>
      <c r="D16" s="15" t="n">
        <v>0.085</v>
      </c>
      <c r="E16" s="15" t="n">
        <v>0.095</v>
      </c>
      <c r="F16" s="15" t="n">
        <v>0.12</v>
      </c>
      <c r="G16" s="22" t="n">
        <f aca="false">G17/G7</f>
        <v>0.0866303892842193</v>
      </c>
    </row>
    <row r="17" customFormat="false" ht="15" hidden="false" customHeight="false" outlineLevel="0" collapsed="false">
      <c r="B17" s="26" t="s">
        <v>39</v>
      </c>
      <c r="C17" s="30" t="n">
        <f aca="false">C7*C16</f>
        <v>565</v>
      </c>
      <c r="D17" s="30" t="n">
        <f aca="false">D7*D16</f>
        <v>1215.5</v>
      </c>
      <c r="E17" s="30" t="n">
        <f aca="false">E7*E16</f>
        <v>1377.5</v>
      </c>
      <c r="F17" s="30" t="n">
        <f aca="false">F7*F16</f>
        <v>2016</v>
      </c>
      <c r="G17" s="27" t="n">
        <f aca="false">SUM(C17:F17)</f>
        <v>5174</v>
      </c>
    </row>
    <row r="19" customFormat="false" ht="15" hidden="false" customHeight="false" outlineLevel="0" collapsed="false">
      <c r="B19" s="31" t="s">
        <v>42</v>
      </c>
    </row>
    <row r="20" customFormat="false" ht="15" hidden="false" customHeight="false" outlineLevel="0" collapsed="false">
      <c r="B20" s="32" t="s">
        <v>43</v>
      </c>
      <c r="C20" s="33" t="s">
        <v>44</v>
      </c>
    </row>
    <row r="21" customFormat="false" ht="15" hidden="false" customHeight="false" outlineLevel="0" collapsed="false">
      <c r="B21" s="32" t="s">
        <v>45</v>
      </c>
      <c r="C21" s="33" t="s">
        <v>46</v>
      </c>
    </row>
    <row r="22" customFormat="false" ht="15" hidden="false" customHeight="false" outlineLevel="0" collapsed="false">
      <c r="B22" s="32" t="s">
        <v>47</v>
      </c>
      <c r="C22" s="33" t="s">
        <v>48</v>
      </c>
    </row>
    <row r="24" customFormat="false" ht="15" hidden="false" customHeight="false" outlineLevel="0" collapsed="false">
      <c r="B24" s="34" t="s">
        <v>49</v>
      </c>
      <c r="C24" s="35" t="s">
        <v>18</v>
      </c>
      <c r="D24" s="35" t="s">
        <v>50</v>
      </c>
    </row>
    <row r="25" customFormat="false" ht="15" hidden="false" customHeight="false" outlineLevel="0" collapsed="false">
      <c r="B25" s="21" t="s">
        <v>51</v>
      </c>
      <c r="C25" s="30" t="n">
        <f aca="false">G11</f>
        <v>4393.5</v>
      </c>
      <c r="D25" s="14" t="n">
        <f aca="false">G10</f>
        <v>0.0735621598995396</v>
      </c>
    </row>
    <row r="26" customFormat="false" ht="15" hidden="false" customHeight="false" outlineLevel="0" collapsed="false">
      <c r="B26" s="21" t="s">
        <v>52</v>
      </c>
      <c r="C26" s="30" t="n">
        <f aca="false">G14</f>
        <v>4862</v>
      </c>
      <c r="D26" s="14" t="n">
        <f aca="false">G13</f>
        <v>0.0814064462118041</v>
      </c>
    </row>
    <row r="27" customFormat="false" ht="15" hidden="false" customHeight="false" outlineLevel="0" collapsed="false">
      <c r="B27" s="21" t="s">
        <v>53</v>
      </c>
      <c r="C27" s="30" t="n">
        <f aca="false">G17</f>
        <v>5174</v>
      </c>
      <c r="D27" s="14" t="n">
        <f aca="false">G16</f>
        <v>0.0866303892842193</v>
      </c>
    </row>
    <row r="29" customFormat="false" ht="15" hidden="false" customHeight="false" outlineLevel="0" collapsed="false">
      <c r="C29" s="36" t="s">
        <v>27</v>
      </c>
      <c r="D29" s="36" t="s">
        <v>33</v>
      </c>
      <c r="E29" s="36" t="s">
        <v>34</v>
      </c>
      <c r="F29" s="36" t="s">
        <v>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2026-07-28T03:53:14Z</dcterms:created>
  <dc:creator>openpyxl</dc:creator>
  <dc:description/>
  <dc:language>en-US</dc:language>
  <cp:lastModifiedBy/>
  <dcterms:modified xsi:type="dcterms:W3CDTF">2026-07-28T03:53:18Z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